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a.orlandi\Desktop\Protezione Civile - NEW\Pubblicazione Bando\FINALE CONSIP\"/>
    </mc:Choice>
  </mc:AlternateContent>
  <xr:revisionPtr revIDLastSave="0" documentId="13_ncr:1_{69DC9818-3460-4910-BBBC-659220F4AE9C}" xr6:coauthVersionLast="47" xr6:coauthVersionMax="47" xr10:uidLastSave="{00000000-0000-0000-0000-000000000000}"/>
  <bookViews>
    <workbookView xWindow="-120" yWindow="-120" windowWidth="29040" windowHeight="15720" tabRatio="635" activeTab="1" xr2:uid="{00000000-000D-0000-FFFF-FFFF00000000}"/>
  </bookViews>
  <sheets>
    <sheet name="ISTRUZIONI" sheetId="15" r:id="rId1"/>
    <sheet name="GARANZIE AQ + ODA" sheetId="14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4" l="1"/>
  <c r="E8" i="14" l="1"/>
  <c r="E10" i="14"/>
  <c r="D11" i="14" l="1"/>
  <c r="D25" i="14"/>
  <c r="E25" i="14" s="1"/>
  <c r="D24" i="14"/>
  <c r="E24" i="14" s="1"/>
  <c r="E23" i="14"/>
  <c r="D26" i="14" l="1"/>
  <c r="D27" i="14" s="1"/>
  <c r="D16" i="14"/>
</calcChain>
</file>

<file path=xl/sharedStrings.xml><?xml version="1.0" encoding="utf-8"?>
<sst xmlns="http://schemas.openxmlformats.org/spreadsheetml/2006/main" count="201" uniqueCount="124">
  <si>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</si>
  <si>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</si>
  <si>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</si>
  <si>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</si>
  <si>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</si>
  <si>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</si>
  <si>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</si>
  <si>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</si>
  <si>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</si>
  <si>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</si>
  <si>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</si>
  <si>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</si>
  <si>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</si>
  <si>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</si>
  <si>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</si>
  <si>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</si>
  <si>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</si>
  <si>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</si>
  <si>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</si>
  <si>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</si>
  <si>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</si>
  <si>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</si>
  <si>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</si>
  <si>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</si>
  <si>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</si>
  <si>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</si>
  <si>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</si>
  <si>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</si>
  <si>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</si>
  <si>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</si>
  <si>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</si>
  <si>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</si>
  <si>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</si>
  <si>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</si>
  <si>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</si>
  <si>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</si>
  <si>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</si>
  <si>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</si>
  <si>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</si>
  <si>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</si>
  <si>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</si>
  <si>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</si>
  <si>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</si>
  <si>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</si>
  <si>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</si>
  <si>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</si>
  <si>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</si>
  <si>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</si>
  <si>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</si>
  <si>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</si>
  <si>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</si>
  <si>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</si>
  <si>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</si>
  <si>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</si>
  <si>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</si>
  <si>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</si>
  <si>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</si>
  <si>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</si>
  <si>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</si>
  <si>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</si>
  <si>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</si>
  <si>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</si>
  <si>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</si>
  <si>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</si>
  <si>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</si>
  <si>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</si>
  <si>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</si>
  <si>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</si>
  <si>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</si>
  <si>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</si>
  <si>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</si>
  <si>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</si>
  <si>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</si>
  <si>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</si>
  <si>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</si>
  <si>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</si>
  <si>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</si>
  <si>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</si>
  <si>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</si>
  <si>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</si>
  <si>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</si>
  <si>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</si>
  <si>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</si>
  <si>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</si>
  <si>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</si>
  <si>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</si>
  <si>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</si>
  <si>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</si>
  <si>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</si>
  <si>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</si>
  <si>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</si>
  <si>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</si>
  <si>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</si>
  <si>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</si>
  <si>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</si>
  <si>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</si>
  <si>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</si>
  <si>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</si>
  <si>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</si>
  <si>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</si>
  <si>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</si>
  <si>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</si>
  <si>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</si>
  <si>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</si>
  <si>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</si>
  <si>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</si>
  <si>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</si>
  <si>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</si>
  <si>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</si>
  <si>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</si>
  <si>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</si>
  <si>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</si>
  <si>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</si>
  <si>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</si>
  <si>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</si>
  <si>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</si>
  <si>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</si>
  <si>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</si>
  <si>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</si>
  <si>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B.  Fideiussione, emessa e firmata digitalmente, gestita mediante 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verifica telematica sul sito internet dell'emittente  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</si>
  <si>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</si>
  <si>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t>Almeno una certificazione tra le certificazioni:
• UNI EN ISO 9001 -  Sistemi di gestione per la qualità
• UNI EN ISO 14001 – Sistemi di gestione ambientale
• UNI ISO 45001 -  Sistemi di gestione ambientale per la salute e sicurezza sul lavoro
• SA 8000 - Certificazione social accountability
• CERTIFICAZIONE FSC -  Forest Stewardship Council
• UNI/PdR125 - Certificazione del sistema di gestione per la parità di genere all'interno delle organizzazioni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</si>
  <si>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dell' Ordine di Acquisto, determinato come da par. 24 del  Capitolato d'oneri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</si>
  <si>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 dall'aggiudicatario in AQ, determinato come da par. 22.1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</si>
</sst>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0" fontId="6" fillId="9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21" fillId="0" borderId="0" xfId="0" applyNumberFormat="1" applyFont="1"/>
    <xf numFmtId="0" fontId="21" fillId="0" borderId="0" xfId="0" applyFont="1"/>
    <xf numFmtId="0" fontId="23" fillId="0" borderId="1" xfId="0" applyFont="1" applyBorder="1" applyAlignment="1">
      <alignment vertical="center" wrapText="1"/>
    </xf>
    <xf numFmtId="9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106</v>
      </c>
    </row>
    <row r="4" spans="1:4" s="24" customFormat="1" ht="31.5" customHeight="1" x14ac:dyDescent="0.25">
      <c r="C4" s="36" t="s">
        <v>107</v>
      </c>
      <c r="D4" s="36"/>
    </row>
    <row r="5" spans="1:4" s="24" customFormat="1" ht="31.5" customHeight="1" x14ac:dyDescent="0.25">
      <c r="C5" s="36" t="s">
        <v>108</v>
      </c>
      <c r="D5" s="36"/>
    </row>
    <row r="6" spans="1:4" s="24" customFormat="1" ht="31.5" customHeight="1" x14ac:dyDescent="0.25">
      <c r="C6" s="36" t="s">
        <v>109</v>
      </c>
      <c r="D6" s="36"/>
    </row>
    <row r="7" spans="1:4" x14ac:dyDescent="0.25">
      <c r="C7" s="37"/>
      <c r="D7" s="37"/>
    </row>
    <row r="8" spans="1:4" x14ac:dyDescent="0.25">
      <c r="C8" s="36" t="s">
        <v>110</v>
      </c>
      <c r="D8" s="36"/>
    </row>
    <row r="9" spans="1:4" ht="34.5" customHeight="1" x14ac:dyDescent="0.25">
      <c r="C9" s="21" t="s">
        <v>111</v>
      </c>
      <c r="D9" s="20" t="s">
        <v>118</v>
      </c>
    </row>
    <row r="10" spans="1:4" ht="34.5" customHeight="1" x14ac:dyDescent="0.25">
      <c r="C10" s="22" t="s">
        <v>112</v>
      </c>
      <c r="D10" s="20" t="s">
        <v>113</v>
      </c>
    </row>
    <row r="11" spans="1:4" ht="34.5" customHeight="1" x14ac:dyDescent="0.25">
      <c r="C11" s="23" t="s">
        <v>114</v>
      </c>
      <c r="D11" s="20" t="s">
        <v>115</v>
      </c>
    </row>
    <row r="12" spans="1:4" x14ac:dyDescent="0.25">
      <c r="C12" s="20"/>
      <c r="D12" s="20"/>
    </row>
    <row r="13" spans="1:4" x14ac:dyDescent="0.25">
      <c r="C13" s="19"/>
    </row>
    <row r="14" spans="1:4" x14ac:dyDescent="0.25">
      <c r="C14" s="19"/>
    </row>
    <row r="15" spans="1:4" x14ac:dyDescent="0.25">
      <c r="C15" s="19"/>
    </row>
    <row r="16" spans="1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27"/>
  <sheetViews>
    <sheetView tabSelected="1" topLeftCell="A13" zoomScaleNormal="100" zoomScaleSheetLayoutView="97" workbookViewId="0">
      <selection activeCell="D15" sqref="D15:E15"/>
    </sheetView>
  </sheetViews>
  <sheetFormatPr defaultColWidth="9.140625" defaultRowHeight="15" x14ac:dyDescent="0.25"/>
  <cols>
    <col min="1" max="1" width="5.28515625" customWidth="1"/>
    <col min="2" max="2" width="52.5703125" customWidth="1"/>
    <col min="3" max="3" width="4.8554687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0" t="s">
        <v>98</v>
      </c>
      <c r="C3" s="40"/>
      <c r="D3" s="40"/>
      <c r="E3" s="40"/>
      <c r="F3" s="1"/>
    </row>
    <row r="4" spans="1:13" ht="28.5" customHeight="1" x14ac:dyDescent="0.25">
      <c r="B4" s="41" t="s">
        <v>99</v>
      </c>
      <c r="C4" s="42"/>
      <c r="D4" s="42"/>
      <c r="E4" s="43"/>
      <c r="F4" s="1"/>
    </row>
    <row r="5" spans="1:13" ht="63.75" x14ac:dyDescent="0.25">
      <c r="B5" s="15" t="s">
        <v>3</v>
      </c>
      <c r="C5" s="15" t="s">
        <v>2</v>
      </c>
      <c r="D5" s="15" t="s">
        <v>1</v>
      </c>
      <c r="E5" s="15" t="s">
        <v>91</v>
      </c>
      <c r="F5" s="1"/>
    </row>
    <row r="6" spans="1:13" x14ac:dyDescent="0.25">
      <c r="A6" s="47"/>
      <c r="B6" s="8" t="s">
        <v>93</v>
      </c>
      <c r="C6" s="3">
        <v>0.3</v>
      </c>
      <c r="D6" s="6" t="s">
        <v>116</v>
      </c>
      <c r="E6" s="48">
        <f>IF(D7="s",C7,IF(D6="s",C6,0))</f>
        <v>0</v>
      </c>
      <c r="F6" s="1"/>
    </row>
    <row r="7" spans="1:13" ht="25.5" x14ac:dyDescent="0.25">
      <c r="A7" s="47"/>
      <c r="B7" s="8" t="s">
        <v>94</v>
      </c>
      <c r="C7" s="3">
        <v>0.5</v>
      </c>
      <c r="D7" s="6" t="s">
        <v>116</v>
      </c>
      <c r="E7" s="49"/>
      <c r="F7" s="1"/>
    </row>
    <row r="8" spans="1:13" ht="25.5" x14ac:dyDescent="0.25">
      <c r="B8" s="8" t="s">
        <v>119</v>
      </c>
      <c r="C8" s="3">
        <v>0.1</v>
      </c>
      <c r="D8" s="6" t="s">
        <v>116</v>
      </c>
      <c r="E8" s="25">
        <f>IF(D8="s",C8,0)</f>
        <v>0</v>
      </c>
      <c r="F8" s="30"/>
      <c r="G8" s="31"/>
      <c r="H8" s="32"/>
      <c r="I8" s="32"/>
      <c r="J8" s="32"/>
      <c r="K8" s="32"/>
      <c r="L8" s="32"/>
    </row>
    <row r="9" spans="1:13" x14ac:dyDescent="0.25">
      <c r="B9" s="16" t="s">
        <v>95</v>
      </c>
      <c r="C9" s="17"/>
      <c r="D9" s="26"/>
      <c r="E9" s="27"/>
      <c r="F9" s="38"/>
      <c r="G9" s="39"/>
      <c r="H9" s="39"/>
      <c r="I9" s="39"/>
      <c r="J9" s="39"/>
      <c r="K9" s="39"/>
      <c r="L9" s="39"/>
      <c r="M9" s="39"/>
    </row>
    <row r="10" spans="1:13" ht="114.75" x14ac:dyDescent="0.25">
      <c r="A10" s="14"/>
      <c r="B10" s="33" t="s">
        <v>121</v>
      </c>
      <c r="C10" s="34">
        <v>0.2</v>
      </c>
      <c r="D10" s="6" t="s">
        <v>116</v>
      </c>
      <c r="E10" s="25">
        <f>IF(D10="s",C10,0)</f>
        <v>0</v>
      </c>
      <c r="F10" s="38"/>
      <c r="G10" s="39"/>
      <c r="H10" s="39"/>
      <c r="I10" s="39"/>
      <c r="J10" s="39"/>
      <c r="K10" s="39"/>
      <c r="L10" s="39"/>
      <c r="M10" s="39"/>
    </row>
    <row r="11" spans="1:13" ht="43.5" customHeight="1" x14ac:dyDescent="0.25">
      <c r="B11" s="44" t="s">
        <v>92</v>
      </c>
      <c r="C11" s="45"/>
      <c r="D11" s="46">
        <f>IFERROR(1-(1-E6)*(1-E8)*(1-E10),1-(1-E6)*(1-E10))</f>
        <v>0</v>
      </c>
      <c r="E11" s="46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40" t="s">
        <v>96</v>
      </c>
      <c r="C14" s="40"/>
      <c r="D14" s="40"/>
      <c r="E14" s="40"/>
    </row>
    <row r="15" spans="1:13" ht="60.75" customHeight="1" x14ac:dyDescent="0.25">
      <c r="B15" s="52" t="s">
        <v>120</v>
      </c>
      <c r="C15" s="53"/>
      <c r="D15" s="54">
        <v>1000000</v>
      </c>
      <c r="E15" s="55"/>
    </row>
    <row r="16" spans="1:13" ht="30.75" customHeight="1" x14ac:dyDescent="0.25">
      <c r="B16" s="56" t="s">
        <v>117</v>
      </c>
      <c r="C16" s="57"/>
      <c r="D16" s="58">
        <f>ROUND((1-$D$11)*$D15,0)</f>
        <v>1000000</v>
      </c>
      <c r="E16" s="58"/>
    </row>
    <row r="19" spans="2:6" ht="30" customHeight="1" x14ac:dyDescent="0.25">
      <c r="B19" s="40" t="s">
        <v>100</v>
      </c>
      <c r="C19" s="50"/>
      <c r="D19" s="50"/>
      <c r="E19" s="51"/>
      <c r="F19" s="18"/>
    </row>
    <row r="20" spans="2:6" ht="42" customHeight="1" x14ac:dyDescent="0.25">
      <c r="B20" s="61" t="s">
        <v>103</v>
      </c>
      <c r="C20" s="62"/>
      <c r="D20" s="62"/>
      <c r="E20" s="63"/>
      <c r="F20" s="18"/>
    </row>
    <row r="21" spans="2:6" ht="51" customHeight="1" x14ac:dyDescent="0.25">
      <c r="B21" s="64" t="s">
        <v>122</v>
      </c>
      <c r="C21" s="65"/>
      <c r="D21" s="54">
        <v>100000</v>
      </c>
      <c r="E21" s="55"/>
      <c r="F21" s="4"/>
    </row>
    <row r="22" spans="2:6" ht="50.25" customHeight="1" x14ac:dyDescent="0.25">
      <c r="B22" s="66" t="s">
        <v>123</v>
      </c>
      <c r="C22" s="66"/>
      <c r="D22" s="7">
        <v>0.24</v>
      </c>
      <c r="E22" s="28"/>
      <c r="F22" s="4"/>
    </row>
    <row r="23" spans="2:6" ht="30" customHeight="1" x14ac:dyDescent="0.25">
      <c r="B23" s="66" t="s">
        <v>97</v>
      </c>
      <c r="C23" s="66"/>
      <c r="D23" s="35">
        <v>0.1</v>
      </c>
      <c r="E23" s="2">
        <f>D23*D$21</f>
        <v>10000</v>
      </c>
      <c r="F23" s="4"/>
    </row>
    <row r="24" spans="2:6" ht="30" customHeight="1" x14ac:dyDescent="0.25">
      <c r="B24" s="66" t="s">
        <v>104</v>
      </c>
      <c r="C24" s="66"/>
      <c r="D24" s="29">
        <f>IF(D22&gt;10%,MIN(D22-10%,10%),0%)</f>
        <v>0.1</v>
      </c>
      <c r="E24" s="2">
        <f>D24*D$21</f>
        <v>10000</v>
      </c>
    </row>
    <row r="25" spans="2:6" ht="30" customHeight="1" x14ac:dyDescent="0.25">
      <c r="B25" s="66" t="s">
        <v>105</v>
      </c>
      <c r="C25" s="66"/>
      <c r="D25" s="29">
        <f>IF(D22&gt;20%,2*(D22-20%),0%)</f>
        <v>7.999999999999996E-2</v>
      </c>
      <c r="E25" s="2">
        <f>D25*D$21</f>
        <v>7999.9999999999964</v>
      </c>
    </row>
    <row r="26" spans="2:6" ht="30" customHeight="1" x14ac:dyDescent="0.25">
      <c r="B26" s="67" t="s">
        <v>102</v>
      </c>
      <c r="C26" s="67"/>
      <c r="D26" s="60">
        <f>SUM(E23:E25)</f>
        <v>27999.999999999996</v>
      </c>
      <c r="E26" s="60"/>
    </row>
    <row r="27" spans="2:6" ht="30" customHeight="1" x14ac:dyDescent="0.25">
      <c r="B27" s="59" t="s">
        <v>101</v>
      </c>
      <c r="C27" s="59"/>
      <c r="D27" s="58">
        <f>ROUND((1-$D$11)*$D26,0)</f>
        <v>28000</v>
      </c>
      <c r="E27" s="58"/>
    </row>
  </sheetData>
  <mergeCells count="24">
    <mergeCell ref="B27:C27"/>
    <mergeCell ref="D27:E27"/>
    <mergeCell ref="D26:E26"/>
    <mergeCell ref="B20:E20"/>
    <mergeCell ref="B21:C21"/>
    <mergeCell ref="D21:E21"/>
    <mergeCell ref="B22:C22"/>
    <mergeCell ref="B23:C23"/>
    <mergeCell ref="B24:C24"/>
    <mergeCell ref="B25:C25"/>
    <mergeCell ref="B26:C26"/>
    <mergeCell ref="A6:A7"/>
    <mergeCell ref="E6:E7"/>
    <mergeCell ref="B19:E19"/>
    <mergeCell ref="B14:E14"/>
    <mergeCell ref="B15:C15"/>
    <mergeCell ref="D15:E15"/>
    <mergeCell ref="B16:C16"/>
    <mergeCell ref="D16:E16"/>
    <mergeCell ref="F9:M10"/>
    <mergeCell ref="B3:E3"/>
    <mergeCell ref="B4:E4"/>
    <mergeCell ref="B11:C11"/>
    <mergeCell ref="D11:E11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topLeftCell="A22" workbookViewId="0">
      <selection activeCell="C28" sqref="C28"/>
    </sheetView>
  </sheetViews>
  <sheetFormatPr defaultRowHeight="15" x14ac:dyDescent="0.25"/>
  <cols>
    <col min="2" max="2" width="27" customWidth="1"/>
    <col min="3" max="3" width="58.140625" customWidth="1"/>
    <col min="4" max="4" width="15.140625" customWidth="1"/>
    <col min="5" max="5" width="11.140625" customWidth="1"/>
    <col min="6" max="6" width="12.7109375" bestFit="1" customWidth="1"/>
  </cols>
  <sheetData>
    <row r="3" spans="2:6" ht="60" x14ac:dyDescent="0.25">
      <c r="B3" s="9" t="s">
        <v>4</v>
      </c>
      <c r="C3" s="10" t="s">
        <v>5</v>
      </c>
      <c r="D3" s="9" t="s">
        <v>6</v>
      </c>
      <c r="E3" s="9" t="s">
        <v>7</v>
      </c>
      <c r="F3" s="9" t="s">
        <v>8</v>
      </c>
    </row>
    <row r="4" spans="2:6" x14ac:dyDescent="0.25">
      <c r="B4" s="11" t="s">
        <v>9</v>
      </c>
      <c r="C4" s="12" t="s">
        <v>10</v>
      </c>
      <c r="D4" s="13">
        <v>2014</v>
      </c>
      <c r="E4" s="13" t="s">
        <v>11</v>
      </c>
      <c r="F4" s="13" t="s">
        <v>12</v>
      </c>
    </row>
    <row r="5" spans="2:6" ht="30" x14ac:dyDescent="0.25">
      <c r="B5" s="11" t="s">
        <v>13</v>
      </c>
      <c r="C5" s="12" t="s">
        <v>14</v>
      </c>
      <c r="D5" s="13">
        <v>2018</v>
      </c>
      <c r="E5" s="13" t="s">
        <v>11</v>
      </c>
      <c r="F5" s="13" t="s">
        <v>12</v>
      </c>
    </row>
    <row r="6" spans="2:6" ht="60" x14ac:dyDescent="0.25">
      <c r="B6" s="11" t="s">
        <v>15</v>
      </c>
      <c r="C6" s="12" t="s">
        <v>16</v>
      </c>
      <c r="D6" s="13">
        <v>2022</v>
      </c>
      <c r="E6" s="13" t="s">
        <v>11</v>
      </c>
      <c r="F6" s="13" t="s">
        <v>12</v>
      </c>
    </row>
    <row r="7" spans="2:6" x14ac:dyDescent="0.25">
      <c r="B7" s="11" t="s">
        <v>17</v>
      </c>
      <c r="C7" s="12" t="s">
        <v>18</v>
      </c>
      <c r="D7" s="13">
        <v>2015</v>
      </c>
      <c r="E7" s="13" t="s">
        <v>11</v>
      </c>
      <c r="F7" s="13" t="s">
        <v>12</v>
      </c>
    </row>
    <row r="8" spans="2:6" x14ac:dyDescent="0.25">
      <c r="B8" s="11" t="s">
        <v>19</v>
      </c>
      <c r="C8" s="12" t="s">
        <v>20</v>
      </c>
      <c r="D8" s="13">
        <v>2015</v>
      </c>
      <c r="E8" s="13" t="s">
        <v>11</v>
      </c>
      <c r="F8" s="13" t="s">
        <v>12</v>
      </c>
    </row>
    <row r="9" spans="2:6" x14ac:dyDescent="0.25">
      <c r="B9" s="11" t="s">
        <v>21</v>
      </c>
      <c r="C9" s="12" t="s">
        <v>22</v>
      </c>
      <c r="D9" s="13">
        <v>2018</v>
      </c>
      <c r="E9" s="13" t="s">
        <v>11</v>
      </c>
      <c r="F9" s="13" t="s">
        <v>12</v>
      </c>
    </row>
    <row r="10" spans="2:6" ht="30" x14ac:dyDescent="0.25">
      <c r="B10" s="11" t="s">
        <v>23</v>
      </c>
      <c r="C10" s="12" t="s">
        <v>24</v>
      </c>
      <c r="D10" s="13">
        <v>2022</v>
      </c>
      <c r="E10" s="13" t="s">
        <v>11</v>
      </c>
      <c r="F10" s="13" t="s">
        <v>12</v>
      </c>
    </row>
    <row r="11" spans="2:6" ht="60" x14ac:dyDescent="0.25">
      <c r="B11" s="11" t="s">
        <v>0</v>
      </c>
      <c r="C11" s="12" t="s">
        <v>25</v>
      </c>
      <c r="D11" s="13">
        <v>2009</v>
      </c>
      <c r="E11" s="13" t="s">
        <v>26</v>
      </c>
      <c r="F11" s="13" t="s">
        <v>12</v>
      </c>
    </row>
    <row r="12" spans="2:6" ht="45" x14ac:dyDescent="0.25">
      <c r="B12" s="11" t="s">
        <v>27</v>
      </c>
      <c r="C12" s="12" t="s">
        <v>28</v>
      </c>
      <c r="D12" s="13">
        <v>2009</v>
      </c>
      <c r="E12" s="13" t="s">
        <v>26</v>
      </c>
      <c r="F12" s="13" t="s">
        <v>12</v>
      </c>
    </row>
    <row r="13" spans="2:6" x14ac:dyDescent="0.25">
      <c r="B13" s="11" t="s">
        <v>29</v>
      </c>
      <c r="C13" s="12" t="s">
        <v>30</v>
      </c>
      <c r="D13" s="13">
        <v>2014</v>
      </c>
      <c r="E13" s="13" t="s">
        <v>26</v>
      </c>
      <c r="F13" s="13" t="s">
        <v>12</v>
      </c>
    </row>
    <row r="14" spans="2:6" x14ac:dyDescent="0.25">
      <c r="B14" s="11" t="s">
        <v>31</v>
      </c>
      <c r="C14" s="12" t="s">
        <v>32</v>
      </c>
      <c r="D14" s="13">
        <v>2019</v>
      </c>
      <c r="E14" s="13" t="s">
        <v>26</v>
      </c>
      <c r="F14" s="13" t="s">
        <v>12</v>
      </c>
    </row>
    <row r="15" spans="2:6" ht="30" x14ac:dyDescent="0.25">
      <c r="B15" s="11" t="s">
        <v>33</v>
      </c>
      <c r="C15" s="12" t="s">
        <v>34</v>
      </c>
      <c r="D15" s="13">
        <v>2018</v>
      </c>
      <c r="E15" s="13" t="s">
        <v>26</v>
      </c>
      <c r="F15" s="13" t="s">
        <v>12</v>
      </c>
    </row>
    <row r="16" spans="2:6" ht="30" x14ac:dyDescent="0.25">
      <c r="B16" s="11"/>
      <c r="C16" s="12" t="s">
        <v>35</v>
      </c>
      <c r="D16" s="13"/>
      <c r="E16" s="13"/>
      <c r="F16" s="13" t="s">
        <v>12</v>
      </c>
    </row>
    <row r="17" spans="2:6" x14ac:dyDescent="0.25">
      <c r="B17" s="11"/>
      <c r="C17" s="12" t="s">
        <v>36</v>
      </c>
      <c r="D17" s="13"/>
      <c r="E17" s="13"/>
      <c r="F17" s="13" t="s">
        <v>12</v>
      </c>
    </row>
    <row r="18" spans="2:6" x14ac:dyDescent="0.25">
      <c r="B18" s="11"/>
      <c r="C18" s="12" t="s">
        <v>37</v>
      </c>
      <c r="D18" s="13"/>
      <c r="E18" s="13"/>
      <c r="F18" s="13" t="s">
        <v>12</v>
      </c>
    </row>
    <row r="19" spans="2:6" ht="30" x14ac:dyDescent="0.25">
      <c r="B19" s="11"/>
      <c r="C19" s="12" t="s">
        <v>38</v>
      </c>
      <c r="D19" s="13"/>
      <c r="E19" s="13"/>
      <c r="F19" s="13" t="s">
        <v>12</v>
      </c>
    </row>
    <row r="20" spans="2:6" ht="30" x14ac:dyDescent="0.25">
      <c r="B20" s="11" t="s">
        <v>39</v>
      </c>
      <c r="C20" s="12" t="s">
        <v>40</v>
      </c>
      <c r="D20" s="13">
        <v>2016</v>
      </c>
      <c r="E20" s="13" t="s">
        <v>11</v>
      </c>
      <c r="F20" s="13" t="s">
        <v>41</v>
      </c>
    </row>
    <row r="21" spans="2:6" ht="30" x14ac:dyDescent="0.25">
      <c r="B21" s="11" t="s">
        <v>42</v>
      </c>
      <c r="C21" s="12" t="s">
        <v>43</v>
      </c>
      <c r="D21" s="13">
        <v>2019</v>
      </c>
      <c r="E21" s="13" t="s">
        <v>11</v>
      </c>
      <c r="F21" s="13" t="s">
        <v>41</v>
      </c>
    </row>
    <row r="22" spans="2:6" x14ac:dyDescent="0.25">
      <c r="B22" s="11" t="s">
        <v>44</v>
      </c>
      <c r="C22" s="12" t="s">
        <v>45</v>
      </c>
      <c r="D22" s="13">
        <v>2021</v>
      </c>
      <c r="E22" s="13" t="s">
        <v>11</v>
      </c>
      <c r="F22" s="13" t="s">
        <v>41</v>
      </c>
    </row>
    <row r="23" spans="2:6" ht="105" x14ac:dyDescent="0.25">
      <c r="B23" s="11" t="s">
        <v>46</v>
      </c>
      <c r="C23" s="12" t="s">
        <v>47</v>
      </c>
      <c r="D23" s="13">
        <v>2020</v>
      </c>
      <c r="E23" s="13" t="s">
        <v>11</v>
      </c>
      <c r="F23" s="13" t="s">
        <v>41</v>
      </c>
    </row>
    <row r="24" spans="2:6" x14ac:dyDescent="0.25">
      <c r="B24" s="11" t="s">
        <v>48</v>
      </c>
      <c r="C24" s="12" t="s">
        <v>49</v>
      </c>
      <c r="D24" s="13">
        <v>2022</v>
      </c>
      <c r="E24" s="13" t="s">
        <v>11</v>
      </c>
      <c r="F24" s="13" t="s">
        <v>41</v>
      </c>
    </row>
    <row r="25" spans="2:6" x14ac:dyDescent="0.25">
      <c r="B25" s="11" t="s">
        <v>50</v>
      </c>
      <c r="C25" s="12" t="s">
        <v>51</v>
      </c>
      <c r="D25" s="13">
        <v>2015</v>
      </c>
      <c r="E25" s="13" t="s">
        <v>11</v>
      </c>
      <c r="F25" s="13" t="s">
        <v>41</v>
      </c>
    </row>
    <row r="26" spans="2:6" x14ac:dyDescent="0.25">
      <c r="B26" s="11" t="s">
        <v>52</v>
      </c>
      <c r="C26" s="12" t="s">
        <v>53</v>
      </c>
      <c r="D26" s="13">
        <v>2020</v>
      </c>
      <c r="E26" s="13" t="s">
        <v>11</v>
      </c>
      <c r="F26" s="13" t="s">
        <v>41</v>
      </c>
    </row>
    <row r="27" spans="2:6" ht="60" x14ac:dyDescent="0.25">
      <c r="B27" s="11" t="s">
        <v>54</v>
      </c>
      <c r="C27" s="12" t="s">
        <v>55</v>
      </c>
      <c r="D27" s="13">
        <v>2020</v>
      </c>
      <c r="E27" s="13" t="s">
        <v>11</v>
      </c>
      <c r="F27" s="13" t="s">
        <v>41</v>
      </c>
    </row>
    <row r="28" spans="2:6" ht="45" x14ac:dyDescent="0.25">
      <c r="B28" s="11" t="s">
        <v>56</v>
      </c>
      <c r="C28" s="12" t="s">
        <v>57</v>
      </c>
      <c r="D28" s="13">
        <v>2021</v>
      </c>
      <c r="E28" s="13" t="s">
        <v>11</v>
      </c>
      <c r="F28" s="13" t="s">
        <v>41</v>
      </c>
    </row>
    <row r="29" spans="2:6" ht="30" x14ac:dyDescent="0.25">
      <c r="B29" s="11" t="s">
        <v>58</v>
      </c>
      <c r="C29" s="12" t="s">
        <v>59</v>
      </c>
      <c r="D29" s="13">
        <v>2022</v>
      </c>
      <c r="E29" s="13" t="s">
        <v>11</v>
      </c>
      <c r="F29" s="13" t="s">
        <v>41</v>
      </c>
    </row>
    <row r="30" spans="2:6" ht="30" x14ac:dyDescent="0.25">
      <c r="B30" s="11" t="s">
        <v>60</v>
      </c>
      <c r="C30" s="12" t="s">
        <v>61</v>
      </c>
      <c r="D30" s="13">
        <v>2018</v>
      </c>
      <c r="E30" s="13" t="s">
        <v>11</v>
      </c>
      <c r="F30" s="13" t="s">
        <v>41</v>
      </c>
    </row>
    <row r="31" spans="2:6" ht="30" x14ac:dyDescent="0.25">
      <c r="B31" s="11" t="s">
        <v>62</v>
      </c>
      <c r="C31" s="12" t="s">
        <v>63</v>
      </c>
      <c r="D31" s="13">
        <v>2018</v>
      </c>
      <c r="E31" s="13" t="s">
        <v>11</v>
      </c>
      <c r="F31" s="13" t="s">
        <v>41</v>
      </c>
    </row>
    <row r="32" spans="2:6" ht="45" x14ac:dyDescent="0.25">
      <c r="B32" s="11" t="s">
        <v>64</v>
      </c>
      <c r="C32" s="12" t="s">
        <v>65</v>
      </c>
      <c r="D32" s="13">
        <v>2018</v>
      </c>
      <c r="E32" s="13" t="s">
        <v>11</v>
      </c>
      <c r="F32" s="13" t="s">
        <v>41</v>
      </c>
    </row>
    <row r="33" spans="2:6" x14ac:dyDescent="0.25">
      <c r="B33" s="11" t="s">
        <v>66</v>
      </c>
      <c r="C33" s="12" t="s">
        <v>67</v>
      </c>
      <c r="D33" s="13">
        <v>2018</v>
      </c>
      <c r="E33" s="13" t="s">
        <v>11</v>
      </c>
      <c r="F33" s="13" t="s">
        <v>41</v>
      </c>
    </row>
    <row r="34" spans="2:6" x14ac:dyDescent="0.25">
      <c r="B34" s="11" t="s">
        <v>68</v>
      </c>
      <c r="C34" s="12" t="s">
        <v>69</v>
      </c>
      <c r="D34" s="13">
        <v>2019</v>
      </c>
      <c r="E34" s="13" t="s">
        <v>11</v>
      </c>
      <c r="F34" s="13" t="s">
        <v>41</v>
      </c>
    </row>
    <row r="35" spans="2:6" x14ac:dyDescent="0.25">
      <c r="B35" s="11" t="s">
        <v>70</v>
      </c>
      <c r="C35" s="12" t="s">
        <v>71</v>
      </c>
      <c r="D35" s="13">
        <v>2013</v>
      </c>
      <c r="E35" s="13" t="s">
        <v>11</v>
      </c>
      <c r="F35" s="13" t="s">
        <v>41</v>
      </c>
    </row>
    <row r="36" spans="2:6" x14ac:dyDescent="0.25">
      <c r="B36" s="11" t="s">
        <v>72</v>
      </c>
      <c r="C36" s="12" t="s">
        <v>73</v>
      </c>
      <c r="D36" s="13">
        <v>2016</v>
      </c>
      <c r="E36" s="13" t="s">
        <v>11</v>
      </c>
      <c r="F36" s="13" t="s">
        <v>41</v>
      </c>
    </row>
    <row r="37" spans="2:6" x14ac:dyDescent="0.25">
      <c r="B37" s="11" t="s">
        <v>74</v>
      </c>
      <c r="C37" s="12" t="s">
        <v>75</v>
      </c>
      <c r="D37" s="13">
        <v>2016</v>
      </c>
      <c r="E37" s="13" t="s">
        <v>11</v>
      </c>
      <c r="F37" s="13" t="s">
        <v>41</v>
      </c>
    </row>
    <row r="38" spans="2:6" ht="30" x14ac:dyDescent="0.25">
      <c r="B38" s="11" t="s">
        <v>76</v>
      </c>
      <c r="C38" s="12" t="s">
        <v>77</v>
      </c>
      <c r="D38" s="13">
        <v>2022</v>
      </c>
      <c r="E38" s="13" t="s">
        <v>11</v>
      </c>
      <c r="F38" s="13" t="s">
        <v>41</v>
      </c>
    </row>
    <row r="39" spans="2:6" x14ac:dyDescent="0.25">
      <c r="B39" s="11" t="s">
        <v>78</v>
      </c>
      <c r="C39" s="12" t="s">
        <v>79</v>
      </c>
      <c r="D39" s="13">
        <v>2019</v>
      </c>
      <c r="E39" s="13" t="s">
        <v>11</v>
      </c>
      <c r="F39" s="13" t="s">
        <v>41</v>
      </c>
    </row>
    <row r="40" spans="2:6" ht="30" x14ac:dyDescent="0.25">
      <c r="B40" s="11" t="s">
        <v>80</v>
      </c>
      <c r="C40" s="12" t="s">
        <v>81</v>
      </c>
      <c r="D40" s="13">
        <v>2019</v>
      </c>
      <c r="E40" s="13" t="s">
        <v>11</v>
      </c>
      <c r="F40" s="13" t="s">
        <v>41</v>
      </c>
    </row>
    <row r="41" spans="2:6" x14ac:dyDescent="0.25">
      <c r="B41" s="11" t="s">
        <v>82</v>
      </c>
      <c r="C41" s="12" t="s">
        <v>83</v>
      </c>
      <c r="D41" s="13">
        <v>2020</v>
      </c>
      <c r="E41" s="13" t="s">
        <v>11</v>
      </c>
      <c r="F41" s="13" t="s">
        <v>41</v>
      </c>
    </row>
    <row r="42" spans="2:6" ht="45" x14ac:dyDescent="0.25">
      <c r="B42" s="11" t="s">
        <v>84</v>
      </c>
      <c r="C42" s="12" t="s">
        <v>85</v>
      </c>
      <c r="D42" s="13">
        <v>2017</v>
      </c>
      <c r="E42" s="13" t="s">
        <v>26</v>
      </c>
      <c r="F42" s="13" t="s">
        <v>41</v>
      </c>
    </row>
    <row r="43" spans="2:6" ht="75" x14ac:dyDescent="0.25">
      <c r="B43" s="11" t="s">
        <v>86</v>
      </c>
      <c r="C43" s="12" t="s">
        <v>87</v>
      </c>
      <c r="D43" s="13" t="s">
        <v>88</v>
      </c>
      <c r="E43" s="13" t="s">
        <v>26</v>
      </c>
      <c r="F43" s="13" t="s">
        <v>41</v>
      </c>
    </row>
    <row r="44" spans="2:6" x14ac:dyDescent="0.25">
      <c r="B44" s="11" t="s">
        <v>89</v>
      </c>
      <c r="C44" s="12" t="s">
        <v>90</v>
      </c>
      <c r="D44" s="13">
        <v>2020</v>
      </c>
      <c r="E44" s="13" t="s">
        <v>26</v>
      </c>
      <c r="F44" s="13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AQ + ODA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Orlandi Francesca</cp:lastModifiedBy>
  <dcterms:created xsi:type="dcterms:W3CDTF">2016-02-02T10:53:31Z</dcterms:created>
  <dcterms:modified xsi:type="dcterms:W3CDTF">2025-12-15T05:50:36Z</dcterms:modified>
</cp:coreProperties>
</file>